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1640" activeTab="0"/>
  </bookViews>
  <sheets>
    <sheet name="Т-12 (шаблон)" sheetId="1" r:id="rId1"/>
  </sheets>
  <definedNames>
    <definedName name="_xlnm.Print_Titles" localSheetId="0">'Т-12 (шаблон)'!$29:$29</definedName>
    <definedName name="_xlnm.Print_Area" localSheetId="0">'Т-12 (шаблон)'!$B$12:$AU$42</definedName>
  </definedNames>
  <calcPr fullCalcOnLoad="1"/>
</workbook>
</file>

<file path=xl/sharedStrings.xml><?xml version="1.0" encoding="utf-8"?>
<sst xmlns="http://schemas.openxmlformats.org/spreadsheetml/2006/main" count="125" uniqueCount="68">
  <si>
    <t>Дата начала</t>
  </si>
  <si>
    <t>Дата конца</t>
  </si>
  <si>
    <t>Праздники</t>
  </si>
  <si>
    <t>Рабочие выходные</t>
  </si>
  <si>
    <t>Унифицированная форма № Т-12</t>
  </si>
  <si>
    <t>Утверждена Постановлением Госкомстата</t>
  </si>
  <si>
    <t>России от 05.01.2004 № 1</t>
  </si>
  <si>
    <t>Код</t>
  </si>
  <si>
    <t>№ п/п</t>
  </si>
  <si>
    <t>Фамилия, инициалы, должность</t>
  </si>
  <si>
    <t>Итого отработано за месяц</t>
  </si>
  <si>
    <t>дней</t>
  </si>
  <si>
    <t>часов</t>
  </si>
  <si>
    <t>всего</t>
  </si>
  <si>
    <t>из них</t>
  </si>
  <si>
    <t>ночных</t>
  </si>
  <si>
    <t>выходных, праздничных</t>
  </si>
  <si>
    <t>Отметки о явках и неявках на работу по числам месяца</t>
  </si>
  <si>
    <t xml:space="preserve"> </t>
  </si>
  <si>
    <t>Итого отработано за
I половину месяца</t>
  </si>
  <si>
    <t>Итого отработано за
II половину месяца</t>
  </si>
  <si>
    <t>Количество неявок, дней (часов)</t>
  </si>
  <si>
    <t>Табельный номер</t>
  </si>
  <si>
    <t>Из них по причинам</t>
  </si>
  <si>
    <t>количество дней (часов)</t>
  </si>
  <si>
    <t>код</t>
  </si>
  <si>
    <t>Количество выходных и праздничных дней</t>
  </si>
  <si>
    <t>Форма по ОКУД</t>
  </si>
  <si>
    <t>по ОКПО</t>
  </si>
  <si>
    <t>название организации</t>
  </si>
  <si>
    <t>Ярославский государственный университет им. П.Г.Демидова</t>
  </si>
  <si>
    <t>Отчетный период</t>
  </si>
  <si>
    <t>с</t>
  </si>
  <si>
    <t>по</t>
  </si>
  <si>
    <t>Дата составления</t>
  </si>
  <si>
    <t>Номер документа</t>
  </si>
  <si>
    <t>1. Учет рабочего времени</t>
  </si>
  <si>
    <t>ТАБЕЛЬ
УЧЕТА РАБОЧЕГО ВРЕМЕНИ И РАСЧЕТА ОПЛАТЫ ТРУДА</t>
  </si>
  <si>
    <t>Ответственное лицо</t>
  </si>
  <si>
    <t>должность</t>
  </si>
  <si>
    <t>подпись</t>
  </si>
  <si>
    <t>Руководитель структурного подразделения</t>
  </si>
  <si>
    <t>Работник кадровой службы</t>
  </si>
  <si>
    <t>расшифровка</t>
  </si>
  <si>
    <t>Ставка (не печатается)</t>
  </si>
  <si>
    <t>дата</t>
  </si>
  <si>
    <t>Исходные данные</t>
  </si>
  <si>
    <t>дд.мм.гггг</t>
  </si>
  <si>
    <t>структурное подразделение</t>
  </si>
  <si>
    <t>сверхурочных</t>
  </si>
  <si>
    <t>в отчетном месяце - только числа, через двоеточие, без пробелов. Двоеточие в начале и в конце обязательны. Порядок не важен.</t>
  </si>
  <si>
    <t>Номер подразделения</t>
  </si>
  <si>
    <t>0301007</t>
  </si>
  <si>
    <t>включается в номер документа</t>
  </si>
  <si>
    <t>2069409</t>
  </si>
  <si>
    <t>Калистратова О.Б.</t>
  </si>
  <si>
    <t xml:space="preserve">   вед.докум.</t>
  </si>
  <si>
    <t xml:space="preserve">              начальник</t>
  </si>
  <si>
    <t>Мазалецкая А.Л.</t>
  </si>
  <si>
    <t>Волкова Р.И.</t>
  </si>
  <si>
    <t>:28:</t>
  </si>
  <si>
    <t>в</t>
  </si>
  <si>
    <t>х</t>
  </si>
  <si>
    <t>я</t>
  </si>
  <si>
    <t>НИР  НП-001</t>
  </si>
  <si>
    <t>Иванов И.И., вед.программист</t>
  </si>
  <si>
    <t>Петров П.П., вед.програм.</t>
  </si>
  <si>
    <t>Сидоров С.С.., вед.документ.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</si>
</sst>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800]dddd\,\ mmmm\ dd\,\ yyyy"/>
    <numFmt numFmtId="166" formatCode="[$-FC19]dd\ mmmm\ yyyy\ \г\.;@"/>
    <numFmt numFmtId="167" formatCode="&quot;01-&quot;m"/>
  </numFmts>
  <fonts count="16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sz val="14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b/>
      <sz val="18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tted">
        <color indexed="12"/>
      </top>
      <bottom style="dotted">
        <color indexed="12"/>
      </bottom>
    </border>
    <border>
      <left>
        <color indexed="63"/>
      </left>
      <right style="dotted">
        <color indexed="12"/>
      </right>
      <top style="dotted">
        <color indexed="12"/>
      </top>
      <bottom style="dotted">
        <color indexed="12"/>
      </bottom>
    </border>
    <border>
      <left style="dotted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thin"/>
      <right style="thin"/>
      <top>
        <color indexed="63"/>
      </top>
      <bottom style="medium"/>
    </border>
    <border>
      <left style="dotted">
        <color indexed="18"/>
      </left>
      <right style="medium"/>
      <top style="dotted">
        <color indexed="18"/>
      </top>
      <bottom style="dotted">
        <color indexed="18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dotted">
        <color indexed="12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right" indent="1"/>
    </xf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textRotation="90" wrapText="1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  <xf numFmtId="0" fontId="7" fillId="0" borderId="19" xfId="0" applyFont="1" applyBorder="1" applyAlignment="1" applyProtection="1">
      <alignment horizontal="center" vertical="center" shrinkToFit="1"/>
      <protection hidden="1" locked="0"/>
    </xf>
    <xf numFmtId="0" fontId="7" fillId="0" borderId="20" xfId="0" applyFont="1" applyBorder="1" applyAlignment="1" applyProtection="1">
      <alignment horizontal="center" vertical="center" shrinkToFit="1"/>
      <protection hidden="1" locked="0"/>
    </xf>
    <xf numFmtId="0" fontId="7" fillId="0" borderId="21" xfId="0" applyFont="1" applyBorder="1" applyAlignment="1" applyProtection="1">
      <alignment horizontal="center" vertical="center" shrinkToFit="1"/>
      <protection hidden="1" locked="0"/>
    </xf>
    <xf numFmtId="0" fontId="7" fillId="0" borderId="22" xfId="0" applyFont="1" applyBorder="1" applyAlignment="1" applyProtection="1">
      <alignment horizontal="center" vertical="center" shrinkToFit="1"/>
      <protection hidden="1" locked="0"/>
    </xf>
    <xf numFmtId="0" fontId="7" fillId="0" borderId="12" xfId="0" applyFont="1" applyBorder="1" applyAlignment="1" applyProtection="1">
      <alignment horizontal="center" vertical="center" shrinkToFit="1"/>
      <protection hidden="1" locked="0"/>
    </xf>
    <xf numFmtId="0" fontId="7" fillId="0" borderId="13" xfId="0" applyFont="1" applyBorder="1" applyAlignment="1" applyProtection="1">
      <alignment horizontal="center" vertical="center" shrinkToFit="1"/>
      <protection hidden="1" locked="0"/>
    </xf>
    <xf numFmtId="0" fontId="7" fillId="0" borderId="23" xfId="0" applyFont="1" applyBorder="1" applyAlignment="1" applyProtection="1">
      <alignment horizontal="center" vertical="center" shrinkToFit="1"/>
      <protection hidden="1" locked="0"/>
    </xf>
    <xf numFmtId="0" fontId="7" fillId="0" borderId="14" xfId="0" applyFont="1" applyBorder="1" applyAlignment="1" applyProtection="1">
      <alignment horizontal="center" vertical="center" shrinkToFit="1"/>
      <protection hidden="1" locked="0"/>
    </xf>
    <xf numFmtId="0" fontId="7" fillId="0" borderId="18" xfId="0" applyFont="1" applyBorder="1" applyAlignment="1" applyProtection="1">
      <alignment horizontal="center" vertical="center" shrinkToFit="1"/>
      <protection hidden="1"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 vertical="top" textRotation="90"/>
      <protection hidden="1" locked="0"/>
    </xf>
    <xf numFmtId="0" fontId="7" fillId="0" borderId="2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12" fillId="0" borderId="0" xfId="0" applyFont="1" applyAlignment="1">
      <alignment horizontal="right"/>
    </xf>
    <xf numFmtId="0" fontId="0" fillId="2" borderId="26" xfId="0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left" vertical="top" wrapText="1"/>
      <protection hidden="1" locked="0"/>
    </xf>
    <xf numFmtId="49" fontId="6" fillId="0" borderId="22" xfId="0" applyNumberFormat="1" applyFont="1" applyBorder="1" applyAlignment="1" applyProtection="1">
      <alignment horizontal="center" vertical="top" textRotation="90"/>
      <protection hidden="1" locked="0"/>
    </xf>
    <xf numFmtId="0" fontId="7" fillId="0" borderId="20" xfId="0" applyFont="1" applyBorder="1" applyAlignment="1" applyProtection="1">
      <alignment horizontal="center" vertical="center" shrinkToFit="1"/>
      <protection hidden="1" locked="0"/>
    </xf>
    <xf numFmtId="0" fontId="7" fillId="0" borderId="17" xfId="0" applyFont="1" applyBorder="1" applyAlignment="1" applyProtection="1">
      <alignment horizontal="center" vertical="center" shrinkToFit="1"/>
      <protection hidden="1" locked="0"/>
    </xf>
    <xf numFmtId="0" fontId="7" fillId="0" borderId="22" xfId="0" applyFont="1" applyBorder="1" applyAlignment="1" applyProtection="1">
      <alignment horizontal="center" vertical="center" shrinkToFit="1"/>
      <protection hidden="1" locked="0"/>
    </xf>
    <xf numFmtId="0" fontId="7" fillId="0" borderId="12" xfId="0" applyFont="1" applyBorder="1" applyAlignment="1" applyProtection="1">
      <alignment horizontal="center" vertical="center" shrinkToFit="1"/>
      <protection hidden="1" locked="0"/>
    </xf>
    <xf numFmtId="0" fontId="7" fillId="0" borderId="13" xfId="0" applyFont="1" applyBorder="1" applyAlignment="1" applyProtection="1">
      <alignment horizontal="center" vertical="center" shrinkToFit="1"/>
      <protection hidden="1" locked="0"/>
    </xf>
    <xf numFmtId="0" fontId="7" fillId="0" borderId="14" xfId="0" applyFont="1" applyBorder="1" applyAlignment="1" applyProtection="1">
      <alignment horizontal="center" vertical="center" shrinkToFit="1"/>
      <protection hidden="1" locked="0"/>
    </xf>
    <xf numFmtId="0" fontId="12" fillId="2" borderId="28" xfId="0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9" fillId="0" borderId="30" xfId="0" applyFont="1" applyBorder="1" applyAlignment="1" applyProtection="1">
      <alignment horizontal="left" vertical="top" wrapText="1"/>
      <protection hidden="1" locked="0"/>
    </xf>
    <xf numFmtId="0" fontId="1" fillId="0" borderId="31" xfId="0" applyFont="1" applyBorder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15" fillId="0" borderId="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 indent="14"/>
    </xf>
    <xf numFmtId="0" fontId="0" fillId="0" borderId="0" xfId="0" applyAlignment="1">
      <alignment horizontal="center"/>
    </xf>
    <xf numFmtId="14" fontId="0" fillId="2" borderId="26" xfId="0" applyNumberFormat="1" applyFill="1" applyBorder="1" applyAlignment="1" applyProtection="1">
      <alignment horizontal="center"/>
      <protection locked="0"/>
    </xf>
    <xf numFmtId="14" fontId="0" fillId="2" borderId="26" xfId="0" applyNumberFormat="1" applyFill="1" applyBorder="1" applyAlignment="1" applyProtection="1">
      <alignment horizontal="center"/>
      <protection hidden="1" locked="0"/>
    </xf>
    <xf numFmtId="0" fontId="0" fillId="2" borderId="24" xfId="0" applyFill="1" applyBorder="1" applyAlignment="1" applyProtection="1">
      <alignment horizontal="center"/>
      <protection hidden="1" locked="0"/>
    </xf>
    <xf numFmtId="0" fontId="0" fillId="2" borderId="25" xfId="0" applyFill="1" applyBorder="1" applyAlignment="1" applyProtection="1">
      <alignment horizontal="center"/>
      <protection hidden="1" locked="0"/>
    </xf>
    <xf numFmtId="0" fontId="2" fillId="0" borderId="19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9" fillId="0" borderId="22" xfId="0" applyFont="1" applyBorder="1" applyAlignment="1">
      <alignment horizontal="center" textRotation="90" wrapText="1"/>
    </xf>
    <xf numFmtId="0" fontId="9" fillId="0" borderId="34" xfId="0" applyFont="1" applyBorder="1" applyAlignment="1">
      <alignment horizontal="center" textRotation="90" wrapText="1"/>
    </xf>
    <xf numFmtId="0" fontId="9" fillId="0" borderId="2" xfId="0" applyFont="1" applyBorder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/>
    </xf>
    <xf numFmtId="0" fontId="6" fillId="0" borderId="2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14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9" fillId="0" borderId="13" xfId="0" applyFont="1" applyBorder="1" applyAlignment="1">
      <alignment horizontal="center" textRotation="90" wrapText="1"/>
    </xf>
    <xf numFmtId="0" fontId="9" fillId="0" borderId="38" xfId="0" applyFont="1" applyBorder="1" applyAlignment="1">
      <alignment horizontal="center" textRotation="90" wrapText="1"/>
    </xf>
    <xf numFmtId="0" fontId="9" fillId="0" borderId="39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 textRotation="90"/>
    </xf>
    <xf numFmtId="0" fontId="2" fillId="0" borderId="41" xfId="0" applyFont="1" applyBorder="1" applyAlignment="1">
      <alignment horizontal="center" textRotation="90"/>
    </xf>
    <xf numFmtId="166" fontId="9" fillId="0" borderId="11" xfId="0" applyNumberFormat="1" applyFont="1" applyBorder="1" applyAlignment="1">
      <alignment horizontal="center" shrinkToFit="1"/>
    </xf>
    <xf numFmtId="0" fontId="9" fillId="0" borderId="11" xfId="0" applyFont="1" applyBorder="1" applyAlignment="1">
      <alignment horizontal="center" shrinkToFit="1"/>
    </xf>
    <xf numFmtId="0" fontId="9" fillId="0" borderId="11" xfId="0" applyFont="1" applyBorder="1" applyAlignment="1">
      <alignment horizontal="center"/>
    </xf>
    <xf numFmtId="0" fontId="5" fillId="0" borderId="35" xfId="0" applyFont="1" applyBorder="1" applyAlignment="1">
      <alignment horizontal="center" vertical="top"/>
    </xf>
    <xf numFmtId="14" fontId="6" fillId="0" borderId="29" xfId="0" applyNumberFormat="1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2" fillId="0" borderId="13" xfId="0" applyFont="1" applyBorder="1" applyAlignment="1">
      <alignment horizontal="center" textRotation="90" wrapText="1"/>
    </xf>
    <xf numFmtId="0" fontId="2" fillId="0" borderId="38" xfId="0" applyFont="1" applyBorder="1" applyAlignment="1">
      <alignment horizontal="center" textRotation="90" wrapText="1"/>
    </xf>
    <xf numFmtId="0" fontId="2" fillId="0" borderId="39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3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X41"/>
  <sheetViews>
    <sheetView tabSelected="1" workbookViewId="0" topLeftCell="A15">
      <selection activeCell="R36" sqref="R36"/>
    </sheetView>
  </sheetViews>
  <sheetFormatPr defaultColWidth="9.00390625" defaultRowHeight="12.75"/>
  <cols>
    <col min="1" max="1" width="10.125" style="0" bestFit="1" customWidth="1"/>
    <col min="2" max="2" width="3.125" style="0" customWidth="1"/>
    <col min="3" max="3" width="12.25390625" style="1" customWidth="1"/>
    <col min="4" max="4" width="3.00390625" style="0" customWidth="1"/>
    <col min="5" max="19" width="2.625" style="0" customWidth="1"/>
    <col min="20" max="20" width="4.125" style="0" customWidth="1"/>
    <col min="21" max="36" width="2.625" style="0" customWidth="1"/>
    <col min="37" max="37" width="4.00390625" style="2" customWidth="1"/>
    <col min="38" max="38" width="2.75390625" style="0" customWidth="1"/>
    <col min="39" max="39" width="3.875" style="0" customWidth="1"/>
    <col min="40" max="41" width="2.75390625" style="0" customWidth="1"/>
    <col min="42" max="42" width="3.875" style="0" customWidth="1"/>
    <col min="43" max="43" width="2.375" style="0" customWidth="1"/>
    <col min="44" max="44" width="4.375" style="0" customWidth="1"/>
    <col min="45" max="45" width="3.25390625" style="0" customWidth="1"/>
    <col min="46" max="46" width="4.25390625" style="0" customWidth="1"/>
    <col min="47" max="47" width="5.125" style="0" customWidth="1"/>
  </cols>
  <sheetData>
    <row r="1" spans="5:36" ht="12.75" hidden="1"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  <c r="Q1">
        <v>13</v>
      </c>
      <c r="R1">
        <v>14</v>
      </c>
      <c r="S1">
        <v>15</v>
      </c>
      <c r="U1">
        <v>16</v>
      </c>
      <c r="V1">
        <v>17</v>
      </c>
      <c r="W1">
        <v>18</v>
      </c>
      <c r="X1">
        <v>19</v>
      </c>
      <c r="Y1">
        <v>20</v>
      </c>
      <c r="Z1">
        <v>21</v>
      </c>
      <c r="AA1">
        <v>22</v>
      </c>
      <c r="AB1">
        <v>23</v>
      </c>
      <c r="AC1">
        <v>24</v>
      </c>
      <c r="AD1">
        <v>25</v>
      </c>
      <c r="AE1">
        <v>26</v>
      </c>
      <c r="AF1">
        <v>27</v>
      </c>
      <c r="AG1">
        <v>28</v>
      </c>
      <c r="AH1">
        <v>29</v>
      </c>
      <c r="AI1">
        <v>30</v>
      </c>
      <c r="AJ1">
        <v>31</v>
      </c>
    </row>
    <row r="2" spans="1:36" ht="12.75" hidden="1">
      <c r="A2" s="41">
        <f>I5</f>
        <v>39173</v>
      </c>
      <c r="B2" s="41">
        <f>I6</f>
        <v>39202</v>
      </c>
      <c r="C2" s="1">
        <f>I7</f>
        <v>0</v>
      </c>
      <c r="D2" t="str">
        <f>I8</f>
        <v>:28:</v>
      </c>
      <c r="E2" t="str">
        <f>IF(OR(E$1&lt;DAY($A2),E$1&gt;DAY($B2)),"x",IF(WEEKDAY(DATE(YEAR($A2),MONTH($A2),E$1),2)&lt;6,IF(NOT(ISERROR(FIND(CONCATENATE(":",E$1,":"),$C2))),"в","я"),IF(NOT(ISERROR(FIND(CONCATENATE(":",E$1,":"),$D2))),"я","в")))</f>
        <v>в</v>
      </c>
      <c r="F2" t="str">
        <f>IF(OR(F$1&lt;DAY($A2),F$1&gt;DAY($B2)),"x",IF(WEEKDAY(DATE(YEAR($A2),MONTH($A2),F$1),2)&lt;6,IF(NOT(ISERROR(FIND(CONCATENATE(":",F$1,":"),$C2))),"в","я"),IF(NOT(ISERROR(FIND(CONCATENATE(":",F$1,":"),$D2))),"я","в")))</f>
        <v>я</v>
      </c>
      <c r="G2" t="str">
        <f aca="true" t="shared" si="0" ref="G2:Q2">IF(OR(G$1&lt;DAY($A2),G$1&gt;DAY($B2)),"x",IF(WEEKDAY(DATE(YEAR($A2),MONTH($A2),G$1),2)&lt;6,IF(NOT(ISERROR(FIND(CONCATENATE(":",G$1,":"),$C2))),"в","я"),IF(NOT(ISERROR(FIND(CONCATENATE(":",G$1,":"),$D2))),"я","в")))</f>
        <v>я</v>
      </c>
      <c r="H2" t="str">
        <f>IF(OR(H$1&lt;DAY($A2),H$1&gt;DAY($B2)),"x",IF(WEEKDAY(DATE(YEAR($A2),MONTH($A2),H$1),2)&lt;6,IF(NOT(ISERROR(FIND(CONCATENATE(":",H$1,":"),$C2))),"в","я"),IF(NOT(ISERROR(FIND(CONCATENATE(":",H$1,":"),$D2))),"я","в")))</f>
        <v>я</v>
      </c>
      <c r="I2" t="str">
        <f t="shared" si="0"/>
        <v>я</v>
      </c>
      <c r="J2" t="str">
        <f t="shared" si="0"/>
        <v>я</v>
      </c>
      <c r="K2" t="str">
        <f t="shared" si="0"/>
        <v>в</v>
      </c>
      <c r="L2" t="str">
        <f t="shared" si="0"/>
        <v>в</v>
      </c>
      <c r="M2" t="str">
        <f>IF(OR(M$1&lt;DAY($A2),M$1&gt;DAY($B2)),"x",IF(WEEKDAY(DATE(YEAR($A2),MONTH($A2),M$1),2)&lt;6,IF(NOT(ISERROR(FIND(CONCATENATE(":",M$1,":"),$C2))),"в","я"),IF(NOT(ISERROR(FIND(CONCATENATE(":",M$1,":"),$D2))),"я","в")))</f>
        <v>я</v>
      </c>
      <c r="N2" t="str">
        <f t="shared" si="0"/>
        <v>я</v>
      </c>
      <c r="O2" t="str">
        <f>IF(OR(O$1&lt;DAY($A2),O$1&gt;DAY($B2)),"x",IF(WEEKDAY(DATE(YEAR($A2),MONTH($A2),O$1),2)&lt;6,IF(NOT(ISERROR(FIND(CONCATENATE(":",O$1,":"),$C2))),"в","я"),IF(NOT(ISERROR(FIND(CONCATENATE(":",O$1,":"),$D2))),"я","в")))</f>
        <v>я</v>
      </c>
      <c r="P2" t="str">
        <f t="shared" si="0"/>
        <v>я</v>
      </c>
      <c r="Q2" t="str">
        <f t="shared" si="0"/>
        <v>я</v>
      </c>
      <c r="R2" t="str">
        <f>IF(OR(R$1&lt;DAY($A2),R$1&gt;DAY($B2)),"x",IF(WEEKDAY(DATE(YEAR($A2),MONTH($A2),R$1),2)&lt;6,IF(NOT(ISERROR(FIND(CONCATENATE(":",R$1,":"),$C2))),"в","я"),IF(NOT(ISERROR(FIND(CONCATENATE(":",R$1,":"),$D2))),"я","в")))</f>
        <v>в</v>
      </c>
      <c r="S2" t="str">
        <f>IF(OR(S$1&lt;DAY($A2),S$1&gt;DAY($B2)),"x",IF(WEEKDAY(DATE(YEAR($A2),MONTH($A2),S$1),2)&lt;6,IF(NOT(ISERROR(FIND(CONCATENATE(":",S$1,":"),$C2))),"в","я"),IF(NOT(ISERROR(FIND(CONCATENATE(":",S$1,":"),$D2))),"я","в")))</f>
        <v>в</v>
      </c>
      <c r="U2" t="str">
        <f aca="true" t="shared" si="1" ref="U2:AJ2">IF(OR(U$1&lt;DAY($A2),U$1&gt;DAY($B2)),"x",IF(WEEKDAY(DATE(YEAR($A2),MONTH($A2),U$1),2)&lt;6,IF(NOT(ISERROR(FIND(CONCATENATE(":",U$1,":"),$C2))),"в","я"),IF(NOT(ISERROR(FIND(CONCATENATE(":",U$1,":"),$D2))),"я","в")))</f>
        <v>я</v>
      </c>
      <c r="V2" t="str">
        <f t="shared" si="1"/>
        <v>я</v>
      </c>
      <c r="W2" t="str">
        <f t="shared" si="1"/>
        <v>я</v>
      </c>
      <c r="X2" t="str">
        <f t="shared" si="1"/>
        <v>я</v>
      </c>
      <c r="Y2" t="str">
        <f t="shared" si="1"/>
        <v>я</v>
      </c>
      <c r="Z2" t="str">
        <f t="shared" si="1"/>
        <v>в</v>
      </c>
      <c r="AA2" t="str">
        <f t="shared" si="1"/>
        <v>в</v>
      </c>
      <c r="AB2" t="str">
        <f t="shared" si="1"/>
        <v>я</v>
      </c>
      <c r="AC2" t="str">
        <f t="shared" si="1"/>
        <v>я</v>
      </c>
      <c r="AD2" t="str">
        <f t="shared" si="1"/>
        <v>я</v>
      </c>
      <c r="AE2" t="str">
        <f t="shared" si="1"/>
        <v>я</v>
      </c>
      <c r="AF2" t="str">
        <f t="shared" si="1"/>
        <v>я</v>
      </c>
      <c r="AG2" t="str">
        <f t="shared" si="1"/>
        <v>я</v>
      </c>
      <c r="AH2" t="str">
        <f t="shared" si="1"/>
        <v>в</v>
      </c>
      <c r="AI2" t="str">
        <f t="shared" si="1"/>
        <v>я</v>
      </c>
      <c r="AJ2" t="str">
        <f t="shared" si="1"/>
        <v>x</v>
      </c>
    </row>
    <row r="3" spans="1:47" ht="42.75" customHeight="1">
      <c r="A3" s="78" t="s">
        <v>46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</row>
    <row r="4" spans="1:47" ht="12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</row>
    <row r="5" spans="1:47" ht="12.75" customHeight="1">
      <c r="A5" s="59" t="s">
        <v>0</v>
      </c>
      <c r="B5" s="59"/>
      <c r="C5" s="59"/>
      <c r="D5" s="59"/>
      <c r="E5" s="59"/>
      <c r="F5" s="59"/>
      <c r="G5" s="59"/>
      <c r="H5" s="59"/>
      <c r="I5" s="80">
        <v>39173</v>
      </c>
      <c r="J5" s="52"/>
      <c r="K5" s="52"/>
      <c r="L5" s="52"/>
      <c r="M5" s="52"/>
      <c r="N5" s="52"/>
      <c r="O5" s="52"/>
      <c r="P5" s="53"/>
      <c r="Q5" s="73" t="s">
        <v>47</v>
      </c>
      <c r="R5" s="74"/>
      <c r="S5" s="74"/>
      <c r="T5" s="74"/>
      <c r="U5" s="74"/>
      <c r="V5" s="74"/>
      <c r="W5" s="74"/>
      <c r="X5" s="74"/>
      <c r="Y5" s="75">
        <f>IF(ISNUMBER(I5),"","Некорректная дата!!!")</f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</row>
    <row r="6" spans="1:47" ht="13.5" customHeight="1">
      <c r="A6" s="59" t="s">
        <v>1</v>
      </c>
      <c r="B6" s="59"/>
      <c r="C6" s="59"/>
      <c r="D6" s="59"/>
      <c r="E6" s="59"/>
      <c r="F6" s="59"/>
      <c r="G6" s="59"/>
      <c r="H6" s="59"/>
      <c r="I6" s="81">
        <v>39202</v>
      </c>
      <c r="J6" s="82"/>
      <c r="K6" s="82"/>
      <c r="L6" s="82"/>
      <c r="M6" s="82"/>
      <c r="N6" s="82"/>
      <c r="O6" s="82"/>
      <c r="P6" s="83"/>
      <c r="Q6" s="73" t="s">
        <v>47</v>
      </c>
      <c r="R6" s="74"/>
      <c r="S6" s="74"/>
      <c r="T6" s="74"/>
      <c r="U6" s="74"/>
      <c r="V6" s="74"/>
      <c r="W6" s="74"/>
      <c r="X6" s="74"/>
      <c r="Y6" s="75">
        <f>IF(ISNUMBER(I6),IF(OR(MONTH(I6)&lt;&gt;MONTH(I5),I6-I5&lt;0,I6-I5&gt;31),"Начальная и конечная дата должны быть из одного месяца",""),"Некорректная дата!!!")</f>
      </c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</row>
    <row r="7" spans="1:49" ht="12.75" customHeight="1">
      <c r="A7" s="59" t="s">
        <v>2</v>
      </c>
      <c r="B7" s="59"/>
      <c r="C7" s="59"/>
      <c r="D7" s="59"/>
      <c r="E7" s="59"/>
      <c r="F7" s="59"/>
      <c r="G7" s="59"/>
      <c r="H7" s="59"/>
      <c r="I7" s="60"/>
      <c r="J7" s="52"/>
      <c r="K7" s="52"/>
      <c r="L7" s="52"/>
      <c r="M7" s="52"/>
      <c r="N7" s="52"/>
      <c r="O7" s="52"/>
      <c r="P7" s="53"/>
      <c r="Q7" s="76" t="s">
        <v>50</v>
      </c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</row>
    <row r="8" spans="1:49" ht="12.75" customHeight="1">
      <c r="A8" s="59" t="s">
        <v>3</v>
      </c>
      <c r="B8" s="59"/>
      <c r="C8" s="59"/>
      <c r="D8" s="59"/>
      <c r="E8" s="59"/>
      <c r="F8" s="59"/>
      <c r="G8" s="59"/>
      <c r="H8" s="59"/>
      <c r="I8" s="60" t="s">
        <v>60</v>
      </c>
      <c r="J8" s="52"/>
      <c r="K8" s="52"/>
      <c r="L8" s="52"/>
      <c r="M8" s="52"/>
      <c r="N8" s="52"/>
      <c r="O8" s="52"/>
      <c r="P8" s="53"/>
      <c r="Q8" s="76" t="s">
        <v>50</v>
      </c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</row>
    <row r="9" spans="1:48" ht="12.75" customHeight="1">
      <c r="A9" s="59" t="s">
        <v>51</v>
      </c>
      <c r="B9" s="59"/>
      <c r="C9" s="59"/>
      <c r="D9" s="59"/>
      <c r="E9" s="59"/>
      <c r="F9" s="59"/>
      <c r="G9" s="59"/>
      <c r="H9" s="59"/>
      <c r="I9" s="60">
        <v>17</v>
      </c>
      <c r="J9" s="52"/>
      <c r="K9" s="52"/>
      <c r="L9" s="52"/>
      <c r="M9" s="52"/>
      <c r="N9" s="52"/>
      <c r="O9" s="52"/>
      <c r="P9" s="53"/>
      <c r="Q9" s="76" t="s">
        <v>53</v>
      </c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</row>
    <row r="10" spans="1:47" ht="11.2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</row>
    <row r="11" spans="1:47" ht="12.7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</row>
    <row r="12" ht="12.75">
      <c r="AU12" s="3" t="s">
        <v>4</v>
      </c>
    </row>
    <row r="13" ht="10.5" customHeight="1">
      <c r="AU13" s="3" t="s">
        <v>5</v>
      </c>
    </row>
    <row r="14" ht="11.25" customHeight="1">
      <c r="AU14" s="3" t="s">
        <v>6</v>
      </c>
    </row>
    <row r="15" spans="2:47" ht="3.75" customHeight="1" thickBot="1">
      <c r="B15" s="4"/>
      <c r="C15" s="94" t="s">
        <v>30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4"/>
      <c r="AJ15" s="4"/>
      <c r="AK15" s="5"/>
      <c r="AL15" s="4"/>
      <c r="AM15" s="4"/>
      <c r="AN15" s="4"/>
      <c r="AO15" s="4"/>
      <c r="AP15" s="4"/>
      <c r="AQ15" s="4"/>
      <c r="AR15" s="4"/>
      <c r="AS15" s="4"/>
      <c r="AT15" s="4"/>
      <c r="AU15" s="3"/>
    </row>
    <row r="16" spans="2:47" ht="12" customHeight="1">
      <c r="B16" s="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4"/>
      <c r="AJ16" s="4"/>
      <c r="AK16" s="5"/>
      <c r="AL16" s="4"/>
      <c r="AM16" s="4"/>
      <c r="AN16" s="4"/>
      <c r="AO16" s="4"/>
      <c r="AP16" s="4"/>
      <c r="AQ16" s="4"/>
      <c r="AR16" s="4"/>
      <c r="AS16" s="130" t="s">
        <v>7</v>
      </c>
      <c r="AT16" s="131"/>
      <c r="AU16" s="132"/>
    </row>
    <row r="17" spans="2:47" ht="12" customHeight="1">
      <c r="B17" s="4"/>
      <c r="C17" s="98" t="s">
        <v>29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4"/>
      <c r="AJ17" s="4"/>
      <c r="AK17" s="5"/>
      <c r="AL17" s="4"/>
      <c r="AM17" s="4"/>
      <c r="AN17" s="4"/>
      <c r="AO17" s="4"/>
      <c r="AP17" s="4"/>
      <c r="AQ17" s="4"/>
      <c r="AR17" s="9" t="s">
        <v>27</v>
      </c>
      <c r="AS17" s="135" t="s">
        <v>52</v>
      </c>
      <c r="AT17" s="136"/>
      <c r="AU17" s="137"/>
    </row>
    <row r="18" spans="2:47" ht="15" customHeight="1">
      <c r="B18" s="4"/>
      <c r="C18" s="95" t="s">
        <v>64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4"/>
      <c r="AJ18" s="4"/>
      <c r="AK18" s="5"/>
      <c r="AL18" s="4"/>
      <c r="AM18" s="4"/>
      <c r="AN18" s="4"/>
      <c r="AO18" s="4"/>
      <c r="AP18" s="6"/>
      <c r="AQ18" s="4"/>
      <c r="AR18" s="9" t="s">
        <v>28</v>
      </c>
      <c r="AS18" s="138" t="s">
        <v>54</v>
      </c>
      <c r="AT18" s="139"/>
      <c r="AU18" s="140"/>
    </row>
    <row r="19" spans="2:47" ht="12.75" customHeight="1" thickBot="1">
      <c r="B19" s="4"/>
      <c r="C19" s="98" t="s">
        <v>48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4"/>
      <c r="AJ19" s="4"/>
      <c r="AK19" s="5"/>
      <c r="AL19" s="4"/>
      <c r="AM19" s="4"/>
      <c r="AN19" s="4"/>
      <c r="AO19" s="4"/>
      <c r="AP19" s="4"/>
      <c r="AQ19" s="4"/>
      <c r="AR19" s="4"/>
      <c r="AS19" s="141"/>
      <c r="AT19" s="142"/>
      <c r="AU19" s="143"/>
    </row>
    <row r="20" spans="2:47" ht="13.5" thickBot="1">
      <c r="B20" s="4"/>
      <c r="C20" s="7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5"/>
      <c r="AL20" s="4"/>
      <c r="AM20" s="4"/>
      <c r="AN20" s="4"/>
      <c r="AO20" s="4"/>
      <c r="AP20" s="4"/>
      <c r="AQ20" s="4"/>
      <c r="AR20" s="4"/>
      <c r="AS20" s="4"/>
      <c r="AT20" s="4"/>
      <c r="AU20" s="3"/>
    </row>
    <row r="21" spans="2:47" ht="12.75" customHeight="1">
      <c r="B21" s="96" t="s">
        <v>37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7"/>
      <c r="AF21" s="110" t="s">
        <v>35</v>
      </c>
      <c r="AG21" s="87"/>
      <c r="AH21" s="87"/>
      <c r="AI21" s="87"/>
      <c r="AJ21" s="87" t="s">
        <v>34</v>
      </c>
      <c r="AK21" s="87"/>
      <c r="AL21" s="87"/>
      <c r="AM21" s="108"/>
      <c r="AN21" s="4"/>
      <c r="AO21" s="4"/>
      <c r="AP21" s="105" t="s">
        <v>31</v>
      </c>
      <c r="AQ21" s="99"/>
      <c r="AR21" s="99"/>
      <c r="AS21" s="99"/>
      <c r="AT21" s="99"/>
      <c r="AU21" s="134"/>
    </row>
    <row r="22" spans="2:47" ht="12.75" customHeight="1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7"/>
      <c r="AF22" s="111"/>
      <c r="AG22" s="88"/>
      <c r="AH22" s="88"/>
      <c r="AI22" s="88"/>
      <c r="AJ22" s="88"/>
      <c r="AK22" s="88"/>
      <c r="AL22" s="88"/>
      <c r="AM22" s="109"/>
      <c r="AN22" s="4"/>
      <c r="AO22" s="4"/>
      <c r="AP22" s="106" t="s">
        <v>32</v>
      </c>
      <c r="AQ22" s="100"/>
      <c r="AR22" s="100"/>
      <c r="AS22" s="100" t="s">
        <v>33</v>
      </c>
      <c r="AT22" s="100"/>
      <c r="AU22" s="133"/>
    </row>
    <row r="23" spans="2:47" ht="12.75" customHeight="1" thickBot="1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7"/>
      <c r="AF23" s="121" t="str">
        <f>CONCATENATE(I9,"-",MONTH(A2))</f>
        <v>17-4</v>
      </c>
      <c r="AG23" s="122"/>
      <c r="AH23" s="122"/>
      <c r="AI23" s="122"/>
      <c r="AJ23" s="112">
        <f>B2</f>
        <v>39202</v>
      </c>
      <c r="AK23" s="113"/>
      <c r="AL23" s="113"/>
      <c r="AM23" s="114"/>
      <c r="AN23" s="4"/>
      <c r="AO23" s="4"/>
      <c r="AP23" s="129">
        <f>A2</f>
        <v>39173</v>
      </c>
      <c r="AQ23" s="113"/>
      <c r="AR23" s="113"/>
      <c r="AS23" s="112">
        <f>B2</f>
        <v>39202</v>
      </c>
      <c r="AT23" s="113"/>
      <c r="AU23" s="114"/>
    </row>
    <row r="24" spans="1:47" ht="16.5" customHeight="1" thickBot="1">
      <c r="A24" s="93" t="s">
        <v>44</v>
      </c>
      <c r="B24" s="8" t="s">
        <v>36</v>
      </c>
      <c r="C24" s="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5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47" ht="13.5" thickBot="1">
      <c r="A25" s="93"/>
      <c r="B25" s="84" t="s">
        <v>8</v>
      </c>
      <c r="C25" s="87" t="s">
        <v>9</v>
      </c>
      <c r="D25" s="90" t="s">
        <v>22</v>
      </c>
      <c r="E25" s="159" t="s">
        <v>17</v>
      </c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1"/>
      <c r="AL25" s="156" t="s">
        <v>10</v>
      </c>
      <c r="AM25" s="157"/>
      <c r="AN25" s="157"/>
      <c r="AO25" s="157"/>
      <c r="AP25" s="157"/>
      <c r="AQ25" s="158"/>
      <c r="AR25" s="144" t="s">
        <v>21</v>
      </c>
      <c r="AS25" s="84" t="s">
        <v>23</v>
      </c>
      <c r="AT25" s="147"/>
      <c r="AU25" s="144" t="s">
        <v>26</v>
      </c>
    </row>
    <row r="26" spans="1:47" ht="12.75">
      <c r="A26" s="93"/>
      <c r="B26" s="85"/>
      <c r="C26" s="88"/>
      <c r="D26" s="91"/>
      <c r="E26" s="105">
        <v>1</v>
      </c>
      <c r="F26" s="99">
        <v>2</v>
      </c>
      <c r="G26" s="99">
        <v>3</v>
      </c>
      <c r="H26" s="99">
        <v>4</v>
      </c>
      <c r="I26" s="99">
        <v>5</v>
      </c>
      <c r="J26" s="99">
        <v>6</v>
      </c>
      <c r="K26" s="99">
        <v>7</v>
      </c>
      <c r="L26" s="99">
        <v>8</v>
      </c>
      <c r="M26" s="99">
        <v>9</v>
      </c>
      <c r="N26" s="99">
        <v>10</v>
      </c>
      <c r="O26" s="99">
        <v>11</v>
      </c>
      <c r="P26" s="99">
        <v>12</v>
      </c>
      <c r="Q26" s="99">
        <v>13</v>
      </c>
      <c r="R26" s="99">
        <v>14</v>
      </c>
      <c r="S26" s="153">
        <v>15</v>
      </c>
      <c r="T26" s="115" t="s">
        <v>19</v>
      </c>
      <c r="U26" s="118">
        <v>16</v>
      </c>
      <c r="V26" s="99">
        <v>17</v>
      </c>
      <c r="W26" s="99">
        <v>18</v>
      </c>
      <c r="X26" s="99">
        <v>19</v>
      </c>
      <c r="Y26" s="99">
        <v>20</v>
      </c>
      <c r="Z26" s="99">
        <v>21</v>
      </c>
      <c r="AA26" s="99">
        <v>22</v>
      </c>
      <c r="AB26" s="99">
        <v>23</v>
      </c>
      <c r="AC26" s="99">
        <v>24</v>
      </c>
      <c r="AD26" s="99">
        <v>25</v>
      </c>
      <c r="AE26" s="99">
        <v>26</v>
      </c>
      <c r="AF26" s="99">
        <v>27</v>
      </c>
      <c r="AG26" s="99">
        <v>28</v>
      </c>
      <c r="AH26" s="99">
        <v>29</v>
      </c>
      <c r="AI26" s="99">
        <v>30</v>
      </c>
      <c r="AJ26" s="153">
        <v>31</v>
      </c>
      <c r="AK26" s="115" t="s">
        <v>20</v>
      </c>
      <c r="AL26" s="123" t="s">
        <v>11</v>
      </c>
      <c r="AM26" s="151" t="s">
        <v>12</v>
      </c>
      <c r="AN26" s="151"/>
      <c r="AO26" s="151"/>
      <c r="AP26" s="151"/>
      <c r="AQ26" s="152"/>
      <c r="AR26" s="145"/>
      <c r="AS26" s="85"/>
      <c r="AT26" s="148"/>
      <c r="AU26" s="145"/>
    </row>
    <row r="27" spans="1:47" ht="12.75">
      <c r="A27" s="93"/>
      <c r="B27" s="85"/>
      <c r="C27" s="88"/>
      <c r="D27" s="91"/>
      <c r="E27" s="106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54"/>
      <c r="T27" s="116"/>
      <c r="U27" s="119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54"/>
      <c r="AK27" s="116"/>
      <c r="AL27" s="123"/>
      <c r="AM27" s="149" t="s">
        <v>13</v>
      </c>
      <c r="AN27" s="151" t="s">
        <v>14</v>
      </c>
      <c r="AO27" s="151"/>
      <c r="AP27" s="151"/>
      <c r="AQ27" s="152"/>
      <c r="AR27" s="145"/>
      <c r="AS27" s="85"/>
      <c r="AT27" s="148"/>
      <c r="AU27" s="145"/>
    </row>
    <row r="28" spans="1:47" ht="66" customHeight="1" thickBot="1">
      <c r="A28" s="93"/>
      <c r="B28" s="86"/>
      <c r="C28" s="89"/>
      <c r="D28" s="92"/>
      <c r="E28" s="107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55"/>
      <c r="T28" s="117"/>
      <c r="U28" s="120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55"/>
      <c r="AK28" s="117"/>
      <c r="AL28" s="124"/>
      <c r="AM28" s="150"/>
      <c r="AN28" s="10" t="s">
        <v>49</v>
      </c>
      <c r="AO28" s="10" t="s">
        <v>15</v>
      </c>
      <c r="AP28" s="11" t="s">
        <v>16</v>
      </c>
      <c r="AQ28" s="12" t="s">
        <v>18</v>
      </c>
      <c r="AR28" s="146"/>
      <c r="AS28" s="13" t="s">
        <v>25</v>
      </c>
      <c r="AT28" s="14" t="s">
        <v>24</v>
      </c>
      <c r="AU28" s="146"/>
    </row>
    <row r="29" spans="1:47" ht="13.5" thickBot="1">
      <c r="A29" s="27"/>
      <c r="B29" s="15">
        <v>1</v>
      </c>
      <c r="C29" s="16">
        <v>2</v>
      </c>
      <c r="D29" s="17">
        <v>3</v>
      </c>
      <c r="E29" s="162">
        <v>4</v>
      </c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4"/>
      <c r="T29" s="18">
        <v>5</v>
      </c>
      <c r="U29" s="102">
        <v>6</v>
      </c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4"/>
      <c r="AK29" s="18">
        <v>7</v>
      </c>
      <c r="AL29" s="19">
        <v>8</v>
      </c>
      <c r="AM29" s="16">
        <v>9</v>
      </c>
      <c r="AN29" s="16">
        <v>10</v>
      </c>
      <c r="AO29" s="16">
        <v>11</v>
      </c>
      <c r="AP29" s="16">
        <v>12</v>
      </c>
      <c r="AQ29" s="17">
        <v>13</v>
      </c>
      <c r="AR29" s="18">
        <v>14</v>
      </c>
      <c r="AS29" s="15">
        <v>15</v>
      </c>
      <c r="AT29" s="20">
        <v>16</v>
      </c>
      <c r="AU29" s="18">
        <v>17</v>
      </c>
    </row>
    <row r="30" spans="1:47" ht="19.5" customHeight="1">
      <c r="A30" s="69">
        <v>1</v>
      </c>
      <c r="B30" s="70">
        <f>IF(ISNUMBER(B28),B28+1,1)</f>
        <v>1</v>
      </c>
      <c r="C30" s="72" t="s">
        <v>65</v>
      </c>
      <c r="D30" s="62"/>
      <c r="E30" s="43" t="s">
        <v>61</v>
      </c>
      <c r="F30" s="44" t="s">
        <v>63</v>
      </c>
      <c r="G30" s="44" t="s">
        <v>63</v>
      </c>
      <c r="H30" s="44" t="s">
        <v>63</v>
      </c>
      <c r="I30" s="44" t="s">
        <v>63</v>
      </c>
      <c r="J30" s="44" t="s">
        <v>63</v>
      </c>
      <c r="K30" s="44" t="s">
        <v>61</v>
      </c>
      <c r="L30" s="44" t="s">
        <v>61</v>
      </c>
      <c r="M30" s="44" t="s">
        <v>63</v>
      </c>
      <c r="N30" s="44" t="s">
        <v>63</v>
      </c>
      <c r="O30" s="44" t="s">
        <v>63</v>
      </c>
      <c r="P30" s="44" t="s">
        <v>63</v>
      </c>
      <c r="Q30" s="44" t="s">
        <v>63</v>
      </c>
      <c r="R30" s="44" t="s">
        <v>61</v>
      </c>
      <c r="S30" s="45" t="s">
        <v>61</v>
      </c>
      <c r="T30" s="35">
        <f>COUNTIF(E30:S30,"=я")</f>
        <v>10</v>
      </c>
      <c r="U30" s="43" t="str">
        <f>U$2</f>
        <v>я</v>
      </c>
      <c r="V30" s="44" t="str">
        <f aca="true" t="shared" si="2" ref="V30:AJ34">V$2</f>
        <v>я</v>
      </c>
      <c r="W30" s="44" t="str">
        <f t="shared" si="2"/>
        <v>я</v>
      </c>
      <c r="X30" s="44" t="str">
        <f t="shared" si="2"/>
        <v>я</v>
      </c>
      <c r="Y30" s="44" t="str">
        <f t="shared" si="2"/>
        <v>я</v>
      </c>
      <c r="Z30" s="44" t="str">
        <f t="shared" si="2"/>
        <v>в</v>
      </c>
      <c r="AA30" s="44" t="str">
        <f t="shared" si="2"/>
        <v>в</v>
      </c>
      <c r="AB30" s="44" t="str">
        <f t="shared" si="2"/>
        <v>я</v>
      </c>
      <c r="AC30" s="44" t="str">
        <f t="shared" si="2"/>
        <v>я</v>
      </c>
      <c r="AD30" s="44" t="str">
        <f t="shared" si="2"/>
        <v>я</v>
      </c>
      <c r="AE30" s="44" t="str">
        <f t="shared" si="2"/>
        <v>я</v>
      </c>
      <c r="AF30" s="44" t="str">
        <f t="shared" si="2"/>
        <v>я</v>
      </c>
      <c r="AG30" s="44" t="str">
        <f t="shared" si="2"/>
        <v>я</v>
      </c>
      <c r="AH30" s="44" t="str">
        <f t="shared" si="2"/>
        <v>в</v>
      </c>
      <c r="AI30" s="44" t="s">
        <v>61</v>
      </c>
      <c r="AJ30" s="45" t="str">
        <f t="shared" si="2"/>
        <v>x</v>
      </c>
      <c r="AK30" s="37">
        <f>COUNTIF(U30:AJ30,"=я")</f>
        <v>11</v>
      </c>
      <c r="AL30" s="55">
        <f>T30+AK30</f>
        <v>21</v>
      </c>
      <c r="AM30" s="57">
        <f>T31+AK31</f>
        <v>168</v>
      </c>
      <c r="AN30" s="63">
        <v>0</v>
      </c>
      <c r="AO30" s="63">
        <v>0</v>
      </c>
      <c r="AP30" s="63">
        <v>0</v>
      </c>
      <c r="AQ30" s="65"/>
      <c r="AR30" s="48">
        <v>0</v>
      </c>
      <c r="AS30" s="49"/>
      <c r="AT30" s="46"/>
      <c r="AU30" s="67">
        <f>COUNTIF(E30:S30,"=в")+COUNTIF(U30:AJ30,"=в")</f>
        <v>9</v>
      </c>
    </row>
    <row r="31" spans="1:47" ht="20.25" customHeight="1" thickBot="1">
      <c r="A31" s="69"/>
      <c r="B31" s="71"/>
      <c r="C31" s="61"/>
      <c r="D31" s="54"/>
      <c r="E31" s="38">
        <f>IF(E30="я",8*A30,0)</f>
        <v>0</v>
      </c>
      <c r="F31" s="39">
        <f>IF(F30="я",8*A30,0)</f>
        <v>8</v>
      </c>
      <c r="G31" s="39">
        <f>IF(G30="я",8*A30,0)</f>
        <v>8</v>
      </c>
      <c r="H31" s="39">
        <f>IF(H30="я",8*A30,0)</f>
        <v>8</v>
      </c>
      <c r="I31" s="39">
        <f>IF(I30="я",8*A30,0)</f>
        <v>8</v>
      </c>
      <c r="J31" s="39">
        <f>IF(J30="я",8*A30,0)</f>
        <v>8</v>
      </c>
      <c r="K31" s="39">
        <f>IF(K30="я",8*A30,0)</f>
        <v>0</v>
      </c>
      <c r="L31" s="39">
        <f>IF(L30="я",8*A30,0)</f>
        <v>0</v>
      </c>
      <c r="M31" s="39">
        <f>IF(M30="я",8*A30,0)</f>
        <v>8</v>
      </c>
      <c r="N31" s="39">
        <f>IF(N30="я",8*A30,0)</f>
        <v>8</v>
      </c>
      <c r="O31" s="39">
        <f>IF(O30="я",8*A30,0)</f>
        <v>8</v>
      </c>
      <c r="P31" s="39">
        <f>IF(P30="я",8*A30,0)</f>
        <v>8</v>
      </c>
      <c r="Q31" s="39">
        <f>IF(Q30="я",8*A30,0)</f>
        <v>8</v>
      </c>
      <c r="R31" s="39">
        <f>IF(R30="я",8*A30,0)</f>
        <v>0</v>
      </c>
      <c r="S31" s="34">
        <f>IF(S30="я",8*A30,0)</f>
        <v>0</v>
      </c>
      <c r="T31" s="36">
        <f>SUM(E31:S31)</f>
        <v>80</v>
      </c>
      <c r="U31" s="40">
        <f>IF(U30="я",8*A30,0)</f>
        <v>8</v>
      </c>
      <c r="V31" s="39">
        <f>IF(V30="я",8*A30,0)</f>
        <v>8</v>
      </c>
      <c r="W31" s="39">
        <f>IF(W30="я",8*A30,0)</f>
        <v>8</v>
      </c>
      <c r="X31" s="39">
        <f>IF(X30="я",8*A30,0)</f>
        <v>8</v>
      </c>
      <c r="Y31" s="39">
        <f>IF(Y30="я",8*A30,0)</f>
        <v>8</v>
      </c>
      <c r="Z31" s="39">
        <f>IF(Z30="я",8*A30,0)</f>
        <v>0</v>
      </c>
      <c r="AA31" s="39">
        <f>IF(AA30="я",8*A30,0)</f>
        <v>0</v>
      </c>
      <c r="AB31" s="39">
        <f>IF(AB30="я",8*A30,0)</f>
        <v>8</v>
      </c>
      <c r="AC31" s="39">
        <f>IF(AC30="я",8*A30,0)</f>
        <v>8</v>
      </c>
      <c r="AD31" s="39">
        <f>IF(AD30="я",8*A30,0)</f>
        <v>8</v>
      </c>
      <c r="AE31" s="39">
        <f>IF(AE30="я",8*A30,0)</f>
        <v>8</v>
      </c>
      <c r="AF31" s="39">
        <f>IF(AF30="я",8*A30,0)</f>
        <v>8</v>
      </c>
      <c r="AG31" s="39">
        <f>IF(AG30="я",8*A30,0)</f>
        <v>8</v>
      </c>
      <c r="AH31" s="39">
        <f>IF(AH30="я",8*A30,0)</f>
        <v>0</v>
      </c>
      <c r="AI31" s="39">
        <f>IF(AI30="я",8*A30,0)</f>
        <v>0</v>
      </c>
      <c r="AJ31" s="39">
        <f>IF(AJ30="я",8*A30,0)</f>
        <v>0</v>
      </c>
      <c r="AK31" s="36">
        <f>SUM(U31:AJ31)</f>
        <v>88</v>
      </c>
      <c r="AL31" s="56"/>
      <c r="AM31" s="58"/>
      <c r="AN31" s="64"/>
      <c r="AO31" s="64"/>
      <c r="AP31" s="64"/>
      <c r="AQ31" s="66"/>
      <c r="AR31" s="50">
        <v>0</v>
      </c>
      <c r="AS31" s="51"/>
      <c r="AT31" s="47"/>
      <c r="AU31" s="68"/>
    </row>
    <row r="32" spans="1:47" ht="20.25" customHeight="1">
      <c r="A32" s="69">
        <v>0.1</v>
      </c>
      <c r="B32" s="70">
        <f>IF(ISNUMBER(B30),B30+1,1)</f>
        <v>2</v>
      </c>
      <c r="C32" s="72" t="s">
        <v>66</v>
      </c>
      <c r="D32" s="62"/>
      <c r="E32" s="43" t="s">
        <v>61</v>
      </c>
      <c r="F32" s="44" t="s">
        <v>63</v>
      </c>
      <c r="G32" s="44" t="s">
        <v>63</v>
      </c>
      <c r="H32" s="44" t="s">
        <v>63</v>
      </c>
      <c r="I32" s="44" t="s">
        <v>63</v>
      </c>
      <c r="J32" s="44" t="s">
        <v>63</v>
      </c>
      <c r="K32" s="44" t="s">
        <v>61</v>
      </c>
      <c r="L32" s="44" t="s">
        <v>61</v>
      </c>
      <c r="M32" s="44" t="s">
        <v>63</v>
      </c>
      <c r="N32" s="44" t="s">
        <v>63</v>
      </c>
      <c r="O32" s="44" t="s">
        <v>63</v>
      </c>
      <c r="P32" s="44" t="s">
        <v>63</v>
      </c>
      <c r="Q32" s="44" t="s">
        <v>63</v>
      </c>
      <c r="R32" s="44" t="s">
        <v>61</v>
      </c>
      <c r="S32" s="45" t="s">
        <v>61</v>
      </c>
      <c r="T32" s="35">
        <f>COUNTIF(E32:S32,"=я")</f>
        <v>10</v>
      </c>
      <c r="U32" s="43" t="s">
        <v>62</v>
      </c>
      <c r="V32" s="44" t="str">
        <f t="shared" si="2"/>
        <v>я</v>
      </c>
      <c r="W32" s="44" t="str">
        <f t="shared" si="2"/>
        <v>я</v>
      </c>
      <c r="X32" s="44" t="str">
        <f t="shared" si="2"/>
        <v>я</v>
      </c>
      <c r="Y32" s="44" t="str">
        <f t="shared" si="2"/>
        <v>я</v>
      </c>
      <c r="Z32" s="44" t="str">
        <f t="shared" si="2"/>
        <v>в</v>
      </c>
      <c r="AA32" s="44" t="str">
        <f t="shared" si="2"/>
        <v>в</v>
      </c>
      <c r="AB32" s="44" t="str">
        <f t="shared" si="2"/>
        <v>я</v>
      </c>
      <c r="AC32" s="44" t="str">
        <f t="shared" si="2"/>
        <v>я</v>
      </c>
      <c r="AD32" s="44" t="str">
        <f t="shared" si="2"/>
        <v>я</v>
      </c>
      <c r="AE32" s="44" t="str">
        <f t="shared" si="2"/>
        <v>я</v>
      </c>
      <c r="AF32" s="44" t="str">
        <f t="shared" si="2"/>
        <v>я</v>
      </c>
      <c r="AG32" s="44" t="str">
        <f t="shared" si="2"/>
        <v>я</v>
      </c>
      <c r="AH32" s="44" t="str">
        <f t="shared" si="2"/>
        <v>в</v>
      </c>
      <c r="AI32" s="44" t="s">
        <v>61</v>
      </c>
      <c r="AJ32" s="45" t="str">
        <f t="shared" si="2"/>
        <v>x</v>
      </c>
      <c r="AK32" s="37">
        <f>COUNTIF(U32:AJ32,"=я")</f>
        <v>10</v>
      </c>
      <c r="AL32" s="55">
        <f>T32+AK32</f>
        <v>20</v>
      </c>
      <c r="AM32" s="57">
        <f>T33+AK33</f>
        <v>15.999999999999998</v>
      </c>
      <c r="AN32" s="63">
        <v>0</v>
      </c>
      <c r="AO32" s="63">
        <v>0</v>
      </c>
      <c r="AP32" s="63">
        <v>0</v>
      </c>
      <c r="AQ32" s="65"/>
      <c r="AR32" s="48">
        <v>0</v>
      </c>
      <c r="AS32" s="49"/>
      <c r="AT32" s="46"/>
      <c r="AU32" s="67">
        <f>COUNTIF(E32:S32,"=в")+COUNTIF(U32:AJ32,"=в")</f>
        <v>9</v>
      </c>
    </row>
    <row r="33" spans="1:47" ht="20.25" customHeight="1" thickBot="1">
      <c r="A33" s="69"/>
      <c r="B33" s="71"/>
      <c r="C33" s="61"/>
      <c r="D33" s="54"/>
      <c r="E33" s="38">
        <f>IF(E32="я",8*A32,0)</f>
        <v>0</v>
      </c>
      <c r="F33" s="39">
        <f>IF(F32="я",8*A32,0)</f>
        <v>0.8</v>
      </c>
      <c r="G33" s="39">
        <f>IF(G32="я",8*A32,0)</f>
        <v>0.8</v>
      </c>
      <c r="H33" s="39">
        <f>IF(H32="я",8*A32,0)</f>
        <v>0.8</v>
      </c>
      <c r="I33" s="39">
        <f>IF(I32="я",8*A32,0)</f>
        <v>0.8</v>
      </c>
      <c r="J33" s="39">
        <f>IF(J32="я",8*A32,0)</f>
        <v>0.8</v>
      </c>
      <c r="K33" s="39">
        <f>IF(K32="я",8*A32,0)</f>
        <v>0</v>
      </c>
      <c r="L33" s="39">
        <f>IF(L32="я",8*A32,0)</f>
        <v>0</v>
      </c>
      <c r="M33" s="39">
        <f>IF(M32="я",8*A32,0)</f>
        <v>0.8</v>
      </c>
      <c r="N33" s="39">
        <f>IF(N32="я",8*A32,0)</f>
        <v>0.8</v>
      </c>
      <c r="O33" s="39">
        <f>IF(O32="я",8*A32,0)</f>
        <v>0.8</v>
      </c>
      <c r="P33" s="39">
        <f>IF(P32="я",8*A32,0)</f>
        <v>0.8</v>
      </c>
      <c r="Q33" s="39">
        <f>IF(Q32="я",8*A32,0)</f>
        <v>0.8</v>
      </c>
      <c r="R33" s="39">
        <f>IF(R32="я",8*A32,0)</f>
        <v>0</v>
      </c>
      <c r="S33" s="34">
        <f>IF(S32="я",8*A32,0)</f>
        <v>0</v>
      </c>
      <c r="T33" s="36">
        <f>SUM(E33:S33)</f>
        <v>7.999999999999999</v>
      </c>
      <c r="U33" s="40">
        <f>IF(U32="я",8*A32,0)</f>
        <v>0</v>
      </c>
      <c r="V33" s="39">
        <f>IF(V32="я",8*A32,0)</f>
        <v>0.8</v>
      </c>
      <c r="W33" s="39">
        <f>IF(W32="я",8*A32,0)</f>
        <v>0.8</v>
      </c>
      <c r="X33" s="39">
        <f>IF(X32="я",8*A32,0)</f>
        <v>0.8</v>
      </c>
      <c r="Y33" s="39">
        <f>IF(Y32="я",8*A32,0)</f>
        <v>0.8</v>
      </c>
      <c r="Z33" s="39">
        <f>IF(Z32="я",8*A32,0)</f>
        <v>0</v>
      </c>
      <c r="AA33" s="39">
        <f>IF(AA32="я",8*A32,0)</f>
        <v>0</v>
      </c>
      <c r="AB33" s="39">
        <f>IF(AB32="я",8*A32,0)</f>
        <v>0.8</v>
      </c>
      <c r="AC33" s="39">
        <f>IF(AC32="я",8*A32,0)</f>
        <v>0.8</v>
      </c>
      <c r="AD33" s="39">
        <f>IF(AD32="я",8*A32,0)</f>
        <v>0.8</v>
      </c>
      <c r="AE33" s="39">
        <f>IF(AE32="я",8*A32,0)</f>
        <v>0.8</v>
      </c>
      <c r="AF33" s="39">
        <f>IF(AF32="я",8*A32,0)</f>
        <v>0.8</v>
      </c>
      <c r="AG33" s="39">
        <f>IF(AG32="я",8*A32,0)</f>
        <v>0.8</v>
      </c>
      <c r="AH33" s="39">
        <f>IF(AH32="я",8*A32,0)</f>
        <v>0</v>
      </c>
      <c r="AI33" s="39">
        <f>IF(AI32="я",8*A32,0)</f>
        <v>0</v>
      </c>
      <c r="AJ33" s="39">
        <f>IF(AJ32="я",8*A32,0)</f>
        <v>0</v>
      </c>
      <c r="AK33" s="36">
        <f>SUM(U33:AJ33)</f>
        <v>7.999999999999999</v>
      </c>
      <c r="AL33" s="56"/>
      <c r="AM33" s="58"/>
      <c r="AN33" s="64"/>
      <c r="AO33" s="64"/>
      <c r="AP33" s="64"/>
      <c r="AQ33" s="66"/>
      <c r="AR33" s="50">
        <v>0</v>
      </c>
      <c r="AS33" s="51"/>
      <c r="AT33" s="47"/>
      <c r="AU33" s="68"/>
    </row>
    <row r="34" spans="1:47" ht="20.25" customHeight="1">
      <c r="A34" s="69">
        <v>0.5</v>
      </c>
      <c r="B34" s="70">
        <f>IF(ISNUMBER(B32),B32+1,1)</f>
        <v>3</v>
      </c>
      <c r="C34" s="72" t="s">
        <v>67</v>
      </c>
      <c r="D34" s="62"/>
      <c r="E34" s="43" t="s">
        <v>62</v>
      </c>
      <c r="F34" s="44" t="s">
        <v>62</v>
      </c>
      <c r="G34" s="44" t="s">
        <v>62</v>
      </c>
      <c r="H34" s="44" t="s">
        <v>62</v>
      </c>
      <c r="I34" s="44" t="s">
        <v>62</v>
      </c>
      <c r="J34" s="44" t="s">
        <v>62</v>
      </c>
      <c r="K34" s="44" t="s">
        <v>62</v>
      </c>
      <c r="L34" s="44" t="s">
        <v>62</v>
      </c>
      <c r="M34" s="44" t="s">
        <v>62</v>
      </c>
      <c r="N34" s="44" t="s">
        <v>62</v>
      </c>
      <c r="O34" s="44" t="s">
        <v>62</v>
      </c>
      <c r="P34" s="44" t="s">
        <v>62</v>
      </c>
      <c r="Q34" s="44" t="s">
        <v>62</v>
      </c>
      <c r="R34" s="44" t="s">
        <v>62</v>
      </c>
      <c r="S34" s="45" t="s">
        <v>62</v>
      </c>
      <c r="T34" s="35">
        <f>COUNTIF(E34:S34,"=я")</f>
        <v>0</v>
      </c>
      <c r="U34" s="43" t="s">
        <v>63</v>
      </c>
      <c r="V34" s="44" t="str">
        <f t="shared" si="2"/>
        <v>я</v>
      </c>
      <c r="W34" s="44" t="str">
        <f t="shared" si="2"/>
        <v>я</v>
      </c>
      <c r="X34" s="44" t="str">
        <f t="shared" si="2"/>
        <v>я</v>
      </c>
      <c r="Y34" s="44" t="str">
        <f t="shared" si="2"/>
        <v>я</v>
      </c>
      <c r="Z34" s="44" t="str">
        <f t="shared" si="2"/>
        <v>в</v>
      </c>
      <c r="AA34" s="44" t="str">
        <f t="shared" si="2"/>
        <v>в</v>
      </c>
      <c r="AB34" s="44" t="str">
        <f t="shared" si="2"/>
        <v>я</v>
      </c>
      <c r="AC34" s="44" t="str">
        <f t="shared" si="2"/>
        <v>я</v>
      </c>
      <c r="AD34" s="44" t="str">
        <f t="shared" si="2"/>
        <v>я</v>
      </c>
      <c r="AE34" s="44" t="str">
        <f t="shared" si="2"/>
        <v>я</v>
      </c>
      <c r="AF34" s="44" t="str">
        <f t="shared" si="2"/>
        <v>я</v>
      </c>
      <c r="AG34" s="44" t="str">
        <f t="shared" si="2"/>
        <v>я</v>
      </c>
      <c r="AH34" s="44" t="str">
        <f t="shared" si="2"/>
        <v>в</v>
      </c>
      <c r="AI34" s="44" t="s">
        <v>61</v>
      </c>
      <c r="AJ34" s="45" t="str">
        <f t="shared" si="2"/>
        <v>x</v>
      </c>
      <c r="AK34" s="37">
        <f>COUNTIF(U34:AJ34,"=я")</f>
        <v>11</v>
      </c>
      <c r="AL34" s="55">
        <f>T34+AK34</f>
        <v>11</v>
      </c>
      <c r="AM34" s="57">
        <f>T35+AK35</f>
        <v>44</v>
      </c>
      <c r="AN34" s="63">
        <v>0</v>
      </c>
      <c r="AO34" s="63">
        <v>0</v>
      </c>
      <c r="AP34" s="63">
        <v>0</v>
      </c>
      <c r="AQ34" s="65"/>
      <c r="AR34" s="48">
        <v>0</v>
      </c>
      <c r="AS34" s="49"/>
      <c r="AT34" s="46"/>
      <c r="AU34" s="67">
        <f>COUNTIF(E34:S34,"=в")+COUNTIF(U34:AJ34,"=в")</f>
        <v>4</v>
      </c>
    </row>
    <row r="35" spans="1:47" ht="20.25" customHeight="1" thickBot="1">
      <c r="A35" s="69"/>
      <c r="B35" s="71"/>
      <c r="C35" s="61"/>
      <c r="D35" s="54"/>
      <c r="E35" s="38">
        <f>IF(E34="я",8*A34,0)</f>
        <v>0</v>
      </c>
      <c r="F35" s="39">
        <f>IF(F34="я",8*A34,0)</f>
        <v>0</v>
      </c>
      <c r="G35" s="39">
        <f>IF(G34="я",8*A34,0)</f>
        <v>0</v>
      </c>
      <c r="H35" s="39">
        <f>IF(H34="я",8*A34,0)</f>
        <v>0</v>
      </c>
      <c r="I35" s="39">
        <f>IF(I34="я",8*A34,0)</f>
        <v>0</v>
      </c>
      <c r="J35" s="39">
        <f>IF(J34="я",8*A34,0)</f>
        <v>0</v>
      </c>
      <c r="K35" s="39">
        <f>IF(K34="я",8*A34,0)</f>
        <v>0</v>
      </c>
      <c r="L35" s="39">
        <f>IF(L34="я",8*A34,0)</f>
        <v>0</v>
      </c>
      <c r="M35" s="39">
        <f>IF(M34="я",8*A34,0)</f>
        <v>0</v>
      </c>
      <c r="N35" s="39">
        <f>IF(N34="я",8*A34,0)</f>
        <v>0</v>
      </c>
      <c r="O35" s="39">
        <f>IF(O34="я",8*A34,0)</f>
        <v>0</v>
      </c>
      <c r="P35" s="39">
        <f>IF(P34="я",8*A34,0)</f>
        <v>0</v>
      </c>
      <c r="Q35" s="39">
        <f>IF(Q34="я",8*A34,0)</f>
        <v>0</v>
      </c>
      <c r="R35" s="39">
        <f>IF(R34="я",8*A34,0)</f>
        <v>0</v>
      </c>
      <c r="S35" s="34">
        <f>IF(S34="я",8*A34,0)</f>
        <v>0</v>
      </c>
      <c r="T35" s="36">
        <f>SUM(E35:S35)</f>
        <v>0</v>
      </c>
      <c r="U35" s="40">
        <f>IF(U34="я",8*A34,0)</f>
        <v>4</v>
      </c>
      <c r="V35" s="39">
        <f>IF(V34="я",8*A34,0)</f>
        <v>4</v>
      </c>
      <c r="W35" s="39">
        <f>IF(W34="я",8*A34,0)</f>
        <v>4</v>
      </c>
      <c r="X35" s="39">
        <f>IF(X34="я",8*A34,0)</f>
        <v>4</v>
      </c>
      <c r="Y35" s="39">
        <f>IF(Y34="я",8*A34,0)</f>
        <v>4</v>
      </c>
      <c r="Z35" s="39">
        <f>IF(Z34="я",8*A34,0)</f>
        <v>0</v>
      </c>
      <c r="AA35" s="39">
        <f>IF(AA34="я",8*A34,0)</f>
        <v>0</v>
      </c>
      <c r="AB35" s="39">
        <f>IF(AB34="я",8*A34,0)</f>
        <v>4</v>
      </c>
      <c r="AC35" s="39">
        <f>IF(AC34="я",8*A34,0)</f>
        <v>4</v>
      </c>
      <c r="AD35" s="39">
        <f>IF(AD34="я",8*A34,0)</f>
        <v>4</v>
      </c>
      <c r="AE35" s="39">
        <f>IF(AE34="я",8*A34,0)</f>
        <v>4</v>
      </c>
      <c r="AF35" s="39">
        <f>IF(AF34="я",8*A34,0)</f>
        <v>4</v>
      </c>
      <c r="AG35" s="39">
        <f>IF(AG34="я",8*A34,0)</f>
        <v>4</v>
      </c>
      <c r="AH35" s="39">
        <f>IF(AH34="я",8*A34,0)</f>
        <v>0</v>
      </c>
      <c r="AI35" s="39">
        <f>IF(AI34="я",8*A34,0)</f>
        <v>0</v>
      </c>
      <c r="AJ35" s="39">
        <f>IF(AJ34="я",8*A34,0)</f>
        <v>0</v>
      </c>
      <c r="AK35" s="36">
        <f>SUM(U35:AJ35)</f>
        <v>44</v>
      </c>
      <c r="AL35" s="56"/>
      <c r="AM35" s="58"/>
      <c r="AN35" s="64"/>
      <c r="AO35" s="64"/>
      <c r="AP35" s="64"/>
      <c r="AQ35" s="66"/>
      <c r="AR35" s="50">
        <v>0</v>
      </c>
      <c r="AS35" s="51"/>
      <c r="AT35" s="47"/>
      <c r="AU35" s="68"/>
    </row>
    <row r="36" spans="3:47" ht="12.75">
      <c r="C36" s="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5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3:50" ht="12.75">
      <c r="C37" s="21"/>
      <c r="D37" s="22" t="s">
        <v>38</v>
      </c>
      <c r="E37" s="24" t="s">
        <v>56</v>
      </c>
      <c r="F37" s="24"/>
      <c r="G37" s="24"/>
      <c r="H37" s="24"/>
      <c r="I37" s="25"/>
      <c r="J37" s="25"/>
      <c r="K37" s="24"/>
      <c r="L37" s="24"/>
      <c r="M37" s="25"/>
      <c r="N37" s="24" t="s">
        <v>55</v>
      </c>
      <c r="O37" s="24"/>
      <c r="P37" s="31"/>
      <c r="Q37" s="32"/>
      <c r="R37" s="32"/>
      <c r="S37" s="33"/>
      <c r="T37" s="33"/>
      <c r="U37" s="4"/>
      <c r="V37" s="4"/>
      <c r="W37" s="4"/>
      <c r="X37" s="7"/>
      <c r="Y37" s="7"/>
      <c r="Z37" s="7"/>
      <c r="AA37" s="7"/>
      <c r="AB37" s="7"/>
      <c r="AC37" s="7"/>
      <c r="AD37" s="7"/>
      <c r="AE37" s="22" t="s">
        <v>41</v>
      </c>
      <c r="AF37" s="23" t="s">
        <v>57</v>
      </c>
      <c r="AG37" s="23"/>
      <c r="AH37" s="23"/>
      <c r="AI37" s="23"/>
      <c r="AJ37" s="25"/>
      <c r="AK37" s="23"/>
      <c r="AL37" s="23"/>
      <c r="AM37" s="23"/>
      <c r="AN37" s="25"/>
      <c r="AO37" s="126" t="s">
        <v>58</v>
      </c>
      <c r="AP37" s="126"/>
      <c r="AQ37" s="126"/>
      <c r="AR37" s="4"/>
      <c r="AS37" s="125">
        <f>AJ23</f>
        <v>39202</v>
      </c>
      <c r="AT37" s="125"/>
      <c r="AU37" s="125"/>
      <c r="AV37" s="26"/>
      <c r="AW37" s="26"/>
      <c r="AX37" s="26"/>
    </row>
    <row r="38" spans="2:50" ht="12.75">
      <c r="B38" s="7"/>
      <c r="C38" s="7"/>
      <c r="D38" s="28"/>
      <c r="E38" s="128" t="s">
        <v>39</v>
      </c>
      <c r="F38" s="128"/>
      <c r="G38" s="128"/>
      <c r="H38" s="128"/>
      <c r="I38" s="29"/>
      <c r="J38" s="128" t="s">
        <v>40</v>
      </c>
      <c r="K38" s="128"/>
      <c r="L38" s="128"/>
      <c r="M38" s="29"/>
      <c r="N38" s="128" t="s">
        <v>43</v>
      </c>
      <c r="O38" s="128"/>
      <c r="P38" s="128"/>
      <c r="Q38" s="128"/>
      <c r="R38" s="128"/>
      <c r="S38" s="29"/>
      <c r="T38" s="29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128" t="s">
        <v>39</v>
      </c>
      <c r="AG38" s="128"/>
      <c r="AH38" s="128"/>
      <c r="AI38" s="128"/>
      <c r="AJ38" s="29"/>
      <c r="AK38" s="28"/>
      <c r="AL38" s="30" t="s">
        <v>40</v>
      </c>
      <c r="AM38" s="30"/>
      <c r="AN38" s="29"/>
      <c r="AO38" s="128" t="s">
        <v>43</v>
      </c>
      <c r="AP38" s="128"/>
      <c r="AQ38" s="128"/>
      <c r="AR38" s="4"/>
      <c r="AS38" s="128" t="s">
        <v>45</v>
      </c>
      <c r="AT38" s="128"/>
      <c r="AU38" s="128"/>
      <c r="AV38" s="25"/>
      <c r="AW38" s="25"/>
      <c r="AX38" s="25"/>
    </row>
    <row r="39" spans="2:47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4"/>
      <c r="S39" s="7"/>
      <c r="T39" s="4"/>
      <c r="U39" s="7"/>
      <c r="V39" s="4"/>
      <c r="W39" s="4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4"/>
      <c r="AS39" s="4"/>
      <c r="AT39" s="4"/>
      <c r="AU39" s="4"/>
    </row>
    <row r="40" spans="2:47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22" t="s">
        <v>42</v>
      </c>
      <c r="AF40" s="23" t="s">
        <v>57</v>
      </c>
      <c r="AG40" s="23"/>
      <c r="AH40" s="23"/>
      <c r="AI40" s="23"/>
      <c r="AJ40" s="25"/>
      <c r="AK40" s="23"/>
      <c r="AL40" s="23"/>
      <c r="AM40" s="23"/>
      <c r="AN40" s="25"/>
      <c r="AO40" s="127" t="s">
        <v>59</v>
      </c>
      <c r="AP40" s="127"/>
      <c r="AQ40" s="127"/>
      <c r="AR40" s="4"/>
      <c r="AS40" s="125">
        <f>AJ23</f>
        <v>39202</v>
      </c>
      <c r="AT40" s="125"/>
      <c r="AU40" s="125"/>
    </row>
    <row r="41" spans="2:47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128" t="s">
        <v>39</v>
      </c>
      <c r="AG41" s="128"/>
      <c r="AH41" s="128"/>
      <c r="AI41" s="128"/>
      <c r="AJ41" s="29"/>
      <c r="AK41" s="28"/>
      <c r="AL41" s="30" t="s">
        <v>40</v>
      </c>
      <c r="AM41" s="30"/>
      <c r="AN41" s="29"/>
      <c r="AO41" s="128" t="s">
        <v>43</v>
      </c>
      <c r="AP41" s="128"/>
      <c r="AQ41" s="128"/>
      <c r="AR41" s="4"/>
      <c r="AS41" s="128" t="s">
        <v>45</v>
      </c>
      <c r="AT41" s="128"/>
      <c r="AU41" s="128"/>
    </row>
  </sheetData>
  <sheetProtection/>
  <mergeCells count="132">
    <mergeCell ref="AF41:AI41"/>
    <mergeCell ref="AO38:AQ38"/>
    <mergeCell ref="AO41:AQ41"/>
    <mergeCell ref="AS38:AU38"/>
    <mergeCell ref="AS41:AU41"/>
    <mergeCell ref="L26:L28"/>
    <mergeCell ref="M26:M28"/>
    <mergeCell ref="S26:S28"/>
    <mergeCell ref="B30:B31"/>
    <mergeCell ref="C30:C31"/>
    <mergeCell ref="D30:D31"/>
    <mergeCell ref="E29:S29"/>
    <mergeCell ref="H26:H28"/>
    <mergeCell ref="I26:I28"/>
    <mergeCell ref="J26:J28"/>
    <mergeCell ref="AB26:AB28"/>
    <mergeCell ref="AC26:AC28"/>
    <mergeCell ref="AD26:AD28"/>
    <mergeCell ref="AE26:AE28"/>
    <mergeCell ref="AL25:AQ25"/>
    <mergeCell ref="E25:AK25"/>
    <mergeCell ref="N26:N28"/>
    <mergeCell ref="O26:O28"/>
    <mergeCell ref="P26:P28"/>
    <mergeCell ref="Q26:Q28"/>
    <mergeCell ref="R26:R28"/>
    <mergeCell ref="AF26:AF28"/>
    <mergeCell ref="AG26:AG28"/>
    <mergeCell ref="AH26:AH28"/>
    <mergeCell ref="AM27:AM28"/>
    <mergeCell ref="AN27:AQ27"/>
    <mergeCell ref="AJ26:AJ28"/>
    <mergeCell ref="AK26:AK28"/>
    <mergeCell ref="AM26:AQ26"/>
    <mergeCell ref="AR25:AR28"/>
    <mergeCell ref="AS25:AT27"/>
    <mergeCell ref="AU25:AU28"/>
    <mergeCell ref="AL30:AL31"/>
    <mergeCell ref="AM30:AM31"/>
    <mergeCell ref="AN30:AN31"/>
    <mergeCell ref="AO30:AO31"/>
    <mergeCell ref="AP30:AP31"/>
    <mergeCell ref="AQ30:AQ31"/>
    <mergeCell ref="AU30:AU31"/>
    <mergeCell ref="AP23:AR23"/>
    <mergeCell ref="AS23:AU23"/>
    <mergeCell ref="AS16:AU16"/>
    <mergeCell ref="AS22:AU22"/>
    <mergeCell ref="AP22:AR22"/>
    <mergeCell ref="AP21:AU21"/>
    <mergeCell ref="AS17:AU17"/>
    <mergeCell ref="AS18:AU18"/>
    <mergeCell ref="AS19:AU19"/>
    <mergeCell ref="N38:R38"/>
    <mergeCell ref="J38:L38"/>
    <mergeCell ref="E38:H38"/>
    <mergeCell ref="AF38:AI38"/>
    <mergeCell ref="AS37:AU37"/>
    <mergeCell ref="AO37:AQ37"/>
    <mergeCell ref="AO40:AQ40"/>
    <mergeCell ref="AS40:AU40"/>
    <mergeCell ref="AJ21:AM22"/>
    <mergeCell ref="AF21:AI22"/>
    <mergeCell ref="AJ23:AM23"/>
    <mergeCell ref="A30:A31"/>
    <mergeCell ref="X26:X28"/>
    <mergeCell ref="T26:T28"/>
    <mergeCell ref="U26:U28"/>
    <mergeCell ref="G26:G28"/>
    <mergeCell ref="AF23:AI23"/>
    <mergeCell ref="AL26:AL28"/>
    <mergeCell ref="V26:V28"/>
    <mergeCell ref="W26:W28"/>
    <mergeCell ref="U29:AJ29"/>
    <mergeCell ref="E26:E28"/>
    <mergeCell ref="F26:F28"/>
    <mergeCell ref="Y26:Y28"/>
    <mergeCell ref="Z26:Z28"/>
    <mergeCell ref="AA26:AA28"/>
    <mergeCell ref="K26:K28"/>
    <mergeCell ref="AI26:AI28"/>
    <mergeCell ref="C15:AH16"/>
    <mergeCell ref="B21:AE23"/>
    <mergeCell ref="C18:AH18"/>
    <mergeCell ref="C19:AH19"/>
    <mergeCell ref="C17:AH17"/>
    <mergeCell ref="B25:B28"/>
    <mergeCell ref="C25:C28"/>
    <mergeCell ref="D25:D28"/>
    <mergeCell ref="A24:A28"/>
    <mergeCell ref="A3:AU3"/>
    <mergeCell ref="A10:AU11"/>
    <mergeCell ref="A4:P4"/>
    <mergeCell ref="I5:P5"/>
    <mergeCell ref="I6:P6"/>
    <mergeCell ref="Q8:AW8"/>
    <mergeCell ref="I7:P7"/>
    <mergeCell ref="I8:P8"/>
    <mergeCell ref="A8:H8"/>
    <mergeCell ref="A7:H7"/>
    <mergeCell ref="A9:H9"/>
    <mergeCell ref="I9:P9"/>
    <mergeCell ref="Q5:X5"/>
    <mergeCell ref="Y5:AU5"/>
    <mergeCell ref="Y6:AU6"/>
    <mergeCell ref="Q9:AV9"/>
    <mergeCell ref="Q6:X6"/>
    <mergeCell ref="A6:H6"/>
    <mergeCell ref="Q7:AW7"/>
    <mergeCell ref="A5:H5"/>
    <mergeCell ref="A32:A33"/>
    <mergeCell ref="B32:B33"/>
    <mergeCell ref="C32:C33"/>
    <mergeCell ref="D32:D33"/>
    <mergeCell ref="AL32:AL33"/>
    <mergeCell ref="AM32:AM33"/>
    <mergeCell ref="AN32:AN33"/>
    <mergeCell ref="AO32:AO33"/>
    <mergeCell ref="AP32:AP33"/>
    <mergeCell ref="AQ32:AQ33"/>
    <mergeCell ref="AU32:AU33"/>
    <mergeCell ref="A34:A35"/>
    <mergeCell ref="B34:B35"/>
    <mergeCell ref="C34:C35"/>
    <mergeCell ref="D34:D35"/>
    <mergeCell ref="AL34:AL35"/>
    <mergeCell ref="AM34:AM35"/>
    <mergeCell ref="AN34:AN35"/>
    <mergeCell ref="AO34:AO35"/>
    <mergeCell ref="AP34:AP35"/>
    <mergeCell ref="AQ34:AQ35"/>
    <mergeCell ref="AU34:AU35"/>
  </mergeCells>
  <printOptions/>
  <pageMargins left="0.3937007874015748" right="0.3937007874015748" top="0.5905511811023623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ЯрГУ им. Демидова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Филимонов Михаил</dc:creator>
  <cp:keywords/>
  <dc:description/>
  <cp:lastModifiedBy>almaz</cp:lastModifiedBy>
  <cp:lastPrinted>2007-04-24T10:43:26Z</cp:lastPrinted>
  <dcterms:created xsi:type="dcterms:W3CDTF">2007-03-01T13:56:06Z</dcterms:created>
  <dcterms:modified xsi:type="dcterms:W3CDTF">2007-06-01T09:59:58Z</dcterms:modified>
  <cp:category/>
  <cp:version/>
  <cp:contentType/>
  <cp:contentStatus/>
</cp:coreProperties>
</file>